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4692ee7c04b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lank template" sheetId="1" r:id="R9bd7b89a6e1a4b04"/>
    <x:sheet xmlns:r="http://schemas.openxmlformats.org/officeDocument/2006/relationships" name="Worked example" sheetId="2" r:id="Rc8070a8969c648f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"/>
    <x:numFmt numFmtId="201" formatCode="#,##0.0"/>
    <x:numFmt numFmtId="202" formatCode="dd mmm yyyy"/>
    <x:numFmt numFmtId="203" formatCode="@"/>
    <x:numFmt numFmtId="204" formatCode="#,##0_ "/>
  </x:numFmts>
  <x:fonts count="10">
    <x:font>
      <x:sz val="11"/>
      <x:name val="Carlito"/>
    </x:font>
    <x:font>
      <x:sz val="10"/>
      <x:color rgb="FF26362E"/>
      <x:name val="Arial"/>
    </x:font>
    <x:font>
      <x:b/>
      <x:sz val="16"/>
      <x:color rgb="FF233E31"/>
      <x:name val="Arial"/>
    </x:font>
    <x:font>
      <x:b/>
      <x:sz val="10"/>
      <x:color rgb="FF233E31"/>
      <x:name val="Arial"/>
    </x:font>
    <x:font>
      <x:b/>
      <x:sz val="13"/>
      <x:color rgb="FF233E31"/>
      <x:name val="Arial"/>
    </x:font>
    <x:font>
      <x:i/>
      <x:sz val="10"/>
      <x:color rgb="FF53665C"/>
      <x:name val="Arial"/>
    </x:font>
    <x:font>
      <x:sz val="10"/>
      <x:color rgb="FF53665C"/>
      <x:name val="Arial"/>
    </x:font>
    <x:font>
      <x:b/>
      <x:u val="single"/>
      <x:sz val="10"/>
      <x:color rgb="FF17563F"/>
      <x:name val="Arial"/>
    </x:font>
    <x:font>
      <x:b/>
      <x:sz val="10"/>
      <x:color rgb="FF26362E"/>
      <x:name val="Arial"/>
    </x:font>
    <x:font>
      <x:b/>
      <x:sz val="10"/>
      <x:color rgb="FFFFFFFF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1F7F2"/>
      </x:patternFill>
    </x:fill>
    <x:fill>
      <x:patternFill patternType="solid">
        <x:fgColor rgb="FFDCE9DF"/>
      </x:patternFill>
    </x:fill>
    <x:fill>
      <x:patternFill patternType="solid">
        <x:fgColor rgb="FFFFF7E3"/>
      </x:patternFill>
    </x:fill>
    <x:fill>
      <x:patternFill patternType="solid">
        <x:fgColor rgb="FF233E31"/>
      </x:patternFill>
    </x:fill>
    <x:fill>
      <x:patternFill patternType="solid">
        <x:fgColor rgb="FFFCF3DB"/>
      </x:patternFill>
    </x:fill>
  </x:fills>
  <x:borders count="11">
    <x:border>
      <x:left/>
      <x:right/>
      <x:top/>
      <x:bottom/>
      <x:diagonal/>
    </x:border>
    <x:border>
      <x:left/>
      <x:right/>
      <x:top/>
      <x:bottom style="thin">
        <x:color rgb="FFB9CDC0"/>
      </x:bottom>
      <x:diagonal/>
    </x:border>
    <x:border>
      <x:left/>
      <x:right/>
      <x:top/>
      <x:bottom style="thin">
        <x:color rgb="FFE9DCB5"/>
      </x:bottom>
      <x:diagonal/>
    </x:border>
    <x:border>
      <x:left/>
      <x:right/>
      <x:top style="thin">
        <x:color rgb="FFE9DCB5"/>
      </x:top>
      <x:bottom style="thin">
        <x:color rgb="FFE9DCB5"/>
      </x:bottom>
      <x:diagonal/>
    </x:border>
    <x:border>
      <x:left/>
      <x:right/>
      <x:top style="thin">
        <x:color rgb="FFE9DCB5"/>
      </x:top>
      <x:bottom/>
      <x:diagonal/>
    </x:border>
    <x:border>
      <x:left/>
      <x:right style="thin">
        <x:color rgb="FFE0ECE2"/>
      </x:right>
      <x:top/>
      <x:bottom/>
      <x:diagonal/>
    </x:border>
    <x:border>
      <x:left style="thin">
        <x:color rgb="FFE0ECE2"/>
      </x:left>
      <x:right style="thin">
        <x:color rgb="FFE0ECE2"/>
      </x:right>
      <x:top/>
      <x:bottom/>
      <x:diagonal/>
    </x:border>
    <x:border>
      <x:left style="thin">
        <x:color rgb="FFE0ECE2"/>
      </x:left>
      <x:right/>
      <x:top/>
      <x:bottom/>
      <x:diagonal/>
    </x:border>
    <x:border>
      <x:left/>
      <x:right/>
      <x:top/>
      <x:bottom style="thin">
        <x:color rgb="FFE6DDBF"/>
      </x:bottom>
      <x:diagonal/>
    </x:border>
    <x:border>
      <x:left/>
      <x:right/>
      <x:top style="thin">
        <x:color rgb="FFE6DDBF"/>
      </x:top>
      <x:bottom style="thin">
        <x:color rgb="FFE6DDBF"/>
      </x:bottom>
      <x:diagonal/>
    </x:border>
    <x:border>
      <x:left/>
      <x:right/>
      <x:top style="thin">
        <x:color rgb="FFE6DDBF"/>
      </x:top>
      <x:bottom/>
      <x:diagonal/>
    </x:border>
  </x:borders>
  <x:cellStyleXfs count="1">
    <x:xf numFmtId="0" fontId="0" fillId="0" borderId="0"/>
  </x:cellStyleXfs>
  <x:cellXfs count="72">
    <x:xf numFmtId="0" fontId="0" fillId="0" borderId="0" xfId="0"/>
    <x:xf numFmtId="0" fontId="0" fillId="2" borderId="0" xfId="0" applyNumberFormat="1" applyFont="1" applyFill="1" applyBorder="1"/>
    <x:xf numFmtId="0" fontId="0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horizontal="right"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0" fontId="4" fillId="3" borderId="0" xfId="0" applyNumberFormat="1" applyFont="1" applyFill="1" applyBorder="1" applyAlignment="1">
      <x:alignment horizontal="right" vertical="center"/>
    </x:xf>
    <x:xf numFmtId="201" fontId="1" fillId="3" borderId="0" xfId="0" applyNumberFormat="1" applyFont="1" applyFill="1" applyBorder="1" applyAlignment="1">
      <x:alignment horizontal="right" vertical="center"/>
    </x:xf>
    <x:xf numFmtId="201" fontId="4" fillId="3" borderId="0" xfId="0" applyNumberFormat="1" applyFont="1" applyFill="1" applyBorder="1" applyAlignment="1">
      <x:alignment horizontal="right" vertical="center"/>
    </x:xf>
    <x:xf numFmtId="0" fontId="5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1" fillId="5" borderId="2" xfId="0" applyNumberFormat="1" applyFont="1" applyFill="1" applyBorder="1" applyAlignment="1">
      <x:alignment vertical="center" wrapText="1"/>
    </x:xf>
    <x:xf numFmtId="0" fontId="1" fillId="5" borderId="3" xfId="0" applyNumberFormat="1" applyFont="1" applyFill="1" applyBorder="1" applyAlignment="1">
      <x:alignment vertical="center" wrapText="1"/>
    </x:xf>
    <x:xf numFmtId="0" fontId="1" fillId="5" borderId="4" xfId="0" applyNumberFormat="1" applyFont="1" applyFill="1" applyBorder="1" applyAlignment="1">
      <x:alignment vertical="center" wrapText="1"/>
    </x:xf>
    <x:xf numFmtId="202" fontId="1" fillId="5" borderId="2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horizontal="center" vertical="center" wrapText="1"/>
    </x:xf>
    <x:xf numFmtId="0" fontId="1" fillId="6" borderId="5" xfId="0" applyNumberFormat="1" applyFont="1" applyFill="1" applyBorder="1" applyAlignment="1">
      <x:alignment horizontal="center" vertical="center" wrapText="1"/>
    </x:xf>
    <x:xf numFmtId="0" fontId="1" fillId="6" borderId="6" xfId="0" applyNumberFormat="1" applyFont="1" applyFill="1" applyBorder="1" applyAlignment="1">
      <x:alignment horizontal="center" vertical="center" wrapText="1"/>
    </x:xf>
    <x:xf numFmtId="0" fontId="1" fillId="6" borderId="7" xfId="0" applyNumberFormat="1" applyFont="1" applyFill="1" applyBorder="1" applyAlignment="1">
      <x:alignment horizontal="center" vertical="center" wrapText="1"/>
    </x:xf>
    <x:xf numFmtId="0" fontId="9" fillId="6" borderId="5" xfId="0" applyNumberFormat="1" applyFont="1" applyFill="1" applyBorder="1" applyAlignment="1">
      <x:alignment horizontal="center" vertical="center" wrapText="1"/>
    </x:xf>
    <x:xf numFmtId="0" fontId="9" fillId="6" borderId="6" xfId="0" applyNumberFormat="1" applyFont="1" applyFill="1" applyBorder="1" applyAlignment="1">
      <x:alignment horizontal="center" vertical="center" wrapText="1"/>
    </x:xf>
    <x:xf numFmtId="0" fontId="9" fillId="6" borderId="7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 wrapText="1"/>
    </x:xf>
    <x:xf numFmtId="0" fontId="1" fillId="5" borderId="8" xfId="0" applyNumberFormat="1" applyFont="1" applyFill="1" applyBorder="1" applyAlignment="1">
      <x:alignment vertical="center" wrapText="1"/>
    </x:xf>
    <x:xf numFmtId="0" fontId="1" fillId="3" borderId="8" xfId="0" applyNumberFormat="1" applyFont="1" applyFill="1" applyBorder="1" applyAlignment="1">
      <x:alignment vertical="center" wrapText="1"/>
    </x:xf>
    <x:xf numFmtId="0" fontId="1" fillId="7" borderId="9" xfId="0" applyNumberFormat="1" applyFont="1" applyFill="1" applyBorder="1" applyAlignment="1">
      <x:alignment vertical="center" wrapText="1"/>
    </x:xf>
    <x:xf numFmtId="0" fontId="1" fillId="3" borderId="9" xfId="0" applyNumberFormat="1" applyFont="1" applyFill="1" applyBorder="1" applyAlignment="1">
      <x:alignment vertical="center" wrapText="1"/>
    </x:xf>
    <x:xf numFmtId="0" fontId="1" fillId="5" borderId="9" xfId="0" applyNumberFormat="1" applyFont="1" applyFill="1" applyBorder="1" applyAlignment="1">
      <x:alignment vertical="center" wrapText="1"/>
    </x:xf>
    <x:xf numFmtId="0" fontId="1" fillId="7" borderId="10" xfId="0" applyNumberFormat="1" applyFont="1" applyFill="1" applyBorder="1" applyAlignment="1">
      <x:alignment vertical="center" wrapText="1"/>
    </x:xf>
    <x:xf numFmtId="0" fontId="1" fillId="3" borderId="10" xfId="0" applyNumberFormat="1" applyFont="1" applyFill="1" applyBorder="1" applyAlignment="1">
      <x:alignment vertical="center" wrapText="1"/>
    </x:xf>
    <x:xf numFmtId="203" fontId="1" fillId="5" borderId="8" xfId="0" applyNumberFormat="1" applyFont="1" applyFill="1" applyBorder="1" applyAlignment="1">
      <x:alignment vertical="center" wrapText="1"/>
    </x:xf>
    <x:xf numFmtId="203" fontId="1" fillId="7" borderId="9" xfId="0" applyNumberFormat="1" applyFont="1" applyFill="1" applyBorder="1" applyAlignment="1">
      <x:alignment vertical="center" wrapText="1"/>
    </x:xf>
    <x:xf numFmtId="203" fontId="1" fillId="5" borderId="9" xfId="0" applyNumberFormat="1" applyFont="1" applyFill="1" applyBorder="1" applyAlignment="1">
      <x:alignment vertical="center" wrapText="1"/>
    </x:xf>
    <x:xf numFmtId="203" fontId="1" fillId="7" borderId="10" xfId="0" applyNumberFormat="1" applyFont="1" applyFill="1" applyBorder="1" applyAlignment="1">
      <x:alignment vertical="center" wrapText="1"/>
    </x:xf>
    <x:xf numFmtId="204" fontId="1" fillId="5" borderId="8" xfId="0" applyNumberFormat="1" applyFont="1" applyFill="1" applyBorder="1" applyAlignment="1">
      <x:alignment vertical="center" wrapText="1"/>
    </x:xf>
    <x:xf numFmtId="204" fontId="1" fillId="7" borderId="9" xfId="0" applyNumberFormat="1" applyFont="1" applyFill="1" applyBorder="1" applyAlignment="1">
      <x:alignment vertical="center" wrapText="1"/>
    </x:xf>
    <x:xf numFmtId="204" fontId="1" fillId="5" borderId="9" xfId="0" applyNumberFormat="1" applyFont="1" applyFill="1" applyBorder="1" applyAlignment="1">
      <x:alignment vertical="center" wrapText="1"/>
    </x:xf>
    <x:xf numFmtId="204" fontId="1" fillId="7" borderId="10" xfId="0" applyNumberFormat="1" applyFont="1" applyFill="1" applyBorder="1" applyAlignment="1">
      <x:alignment vertical="center" wrapText="1"/>
    </x:xf>
    <x:xf numFmtId="201" fontId="1" fillId="5" borderId="8" xfId="0" applyNumberFormat="1" applyFont="1" applyFill="1" applyBorder="1" applyAlignment="1">
      <x:alignment vertical="center" wrapText="1"/>
    </x:xf>
    <x:xf numFmtId="201" fontId="1" fillId="3" borderId="8" xfId="0" applyNumberFormat="1" applyFont="1" applyFill="1" applyBorder="1" applyAlignment="1">
      <x:alignment vertical="center" wrapText="1"/>
    </x:xf>
    <x:xf numFmtId="201" fontId="1" fillId="7" borderId="9" xfId="0" applyNumberFormat="1" applyFont="1" applyFill="1" applyBorder="1" applyAlignment="1">
      <x:alignment vertical="center" wrapText="1"/>
    </x:xf>
    <x:xf numFmtId="201" fontId="1" fillId="3" borderId="9" xfId="0" applyNumberFormat="1" applyFont="1" applyFill="1" applyBorder="1" applyAlignment="1">
      <x:alignment vertical="center" wrapText="1"/>
    </x:xf>
    <x:xf numFmtId="201" fontId="1" fillId="5" borderId="9" xfId="0" applyNumberFormat="1" applyFont="1" applyFill="1" applyBorder="1" applyAlignment="1">
      <x:alignment vertical="center" wrapText="1"/>
    </x:xf>
    <x:xf numFmtId="201" fontId="1" fillId="7" borderId="10" xfId="0" applyNumberFormat="1" applyFont="1" applyFill="1" applyBorder="1" applyAlignment="1">
      <x:alignment vertical="center" wrapText="1"/>
    </x:xf>
    <x:xf numFmtId="201" fontId="1" fillId="3" borderId="10" xfId="0" applyNumberFormat="1" applyFont="1" applyFill="1" applyBorder="1" applyAlignment="1">
      <x:alignment vertical="center" wrapText="1"/>
    </x:xf>
    <x:xf numFmtId="204" fontId="1" fillId="5" borderId="8" xfId="0" applyNumberFormat="1" applyFont="1" applyFill="1" applyBorder="1" applyAlignment="1">
      <x:alignment horizontal="right" vertical="center" wrapText="1"/>
    </x:xf>
    <x:xf numFmtId="204" fontId="1" fillId="7" borderId="9" xfId="0" applyNumberFormat="1" applyFont="1" applyFill="1" applyBorder="1" applyAlignment="1">
      <x:alignment horizontal="right" vertical="center" wrapText="1"/>
    </x:xf>
    <x:xf numFmtId="204" fontId="1" fillId="5" borderId="9" xfId="0" applyNumberFormat="1" applyFont="1" applyFill="1" applyBorder="1" applyAlignment="1">
      <x:alignment horizontal="right" vertical="center" wrapText="1"/>
    </x:xf>
    <x:xf numFmtId="204" fontId="1" fillId="7" borderId="10" xfId="0" applyNumberFormat="1" applyFont="1" applyFill="1" applyBorder="1" applyAlignment="1">
      <x:alignment horizontal="right" vertical="center" wrapText="1"/>
    </x:xf>
    <x:xf numFmtId="201" fontId="1" fillId="5" borderId="8" xfId="0" applyNumberFormat="1" applyFont="1" applyFill="1" applyBorder="1" applyAlignment="1">
      <x:alignment horizontal="right" vertical="center" wrapText="1"/>
    </x:xf>
    <x:xf numFmtId="201" fontId="1" fillId="3" borderId="8" xfId="0" applyNumberFormat="1" applyFont="1" applyFill="1" applyBorder="1" applyAlignment="1">
      <x:alignment horizontal="right" vertical="center" wrapText="1"/>
    </x:xf>
    <x:xf numFmtId="201" fontId="1" fillId="7" borderId="9" xfId="0" applyNumberFormat="1" applyFont="1" applyFill="1" applyBorder="1" applyAlignment="1">
      <x:alignment horizontal="right" vertical="center" wrapText="1"/>
    </x:xf>
    <x:xf numFmtId="201" fontId="1" fillId="3" borderId="9" xfId="0" applyNumberFormat="1" applyFont="1" applyFill="1" applyBorder="1" applyAlignment="1">
      <x:alignment horizontal="right" vertical="center" wrapText="1"/>
    </x:xf>
    <x:xf numFmtId="201" fontId="1" fillId="5" borderId="9" xfId="0" applyNumberFormat="1" applyFont="1" applyFill="1" applyBorder="1" applyAlignment="1">
      <x:alignment horizontal="right" vertical="center" wrapText="1"/>
    </x:xf>
    <x:xf numFmtId="201" fontId="1" fillId="7" borderId="10" xfId="0" applyNumberFormat="1" applyFont="1" applyFill="1" applyBorder="1" applyAlignment="1">
      <x:alignment horizontal="right" vertical="center" wrapText="1"/>
    </x:xf>
    <x:xf numFmtId="201" fontId="1" fillId="3" borderId="10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  <x:dxfs count="4">
    <x:dxf>
      <x:font>
        <x:b/>
        <x:color rgb="FF8C4116"/>
      </x:font>
      <x:fill>
        <x:patternFill patternType="solid">
          <x:bgColor rgb="FFFCEADB"/>
        </x:patternFill>
      </x:fill>
    </x:dxf>
    <x:dxf>
      <x:fill>
        <x:patternFill patternType="solid">
          <x:bgColor rgb="FFFCEADB"/>
        </x:patternFill>
      </x:fill>
    </x:dxf>
    <x:dxf>
      <x:font>
        <x:b/>
        <x:color rgb="FF8C4116"/>
      </x:font>
      <x:fill>
        <x:patternFill patternType="solid">
          <x:bgColor rgb="FFFCEADB"/>
        </x:patternFill>
      </x:fill>
    </x:dxf>
    <x:dxf>
      <x:fill>
        <x:patternFill patternType="solid">
          <x:bgColor rgb="FFFCEAD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4532aee3ab431b" /><Relationship Type="http://schemas.openxmlformats.org/officeDocument/2006/relationships/theme" Target="/xl/theme/theme1.xml" Id="R199bf2e01e1e4753" /><Relationship Type="http://schemas.openxmlformats.org/officeDocument/2006/relationships/sharedStrings" Target="/xl/sharedStrings.xml" Id="R1940c5ec253e49c8" /><Relationship Type="http://schemas.openxmlformats.org/officeDocument/2006/relationships/worksheet" Target="/xl/worksheets/sheet1.xml" Id="R9bd7b89a6e1a4b04" /><Relationship Type="http://schemas.openxmlformats.org/officeDocument/2006/relationships/worksheet" Target="/xl/worksheets/sheet2.xml" Id="Rc8070a8969c648f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Id="rId1" Type="http://schemas.openxmlformats.org/officeDocument/2006/relationships/hyperlink" Target="https://xpogen.com/#enquiry" TargetMode="External" /></Relationships>
</file>

<file path=xl/worksheets/_rels/sheet2.xml.rels><?xml version='1.0' encoding='utf-8'?>
<Relationships xmlns="http://schemas.openxmlformats.org/package/2006/relationships"><Relationship Id="rId1" Type="http://schemas.openxmlformats.org/officeDocument/2006/relationships/hyperlink" Target="https://xpogen.com/#enquiry" TargetMode="External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tabColor rgb="FF233E31"/>
  </x:sheetPr>
  <x:sheetViews>
    <x:sheetView showGridLines="0" workbookViewId="0">
      <x:pane ySplit="15" topLeftCell="A16" activePane="bottomLeft" state="frozen"/>
    </x:sheetView>
  </x:sheetViews>
  <x:sheetFormatPr defaultRowHeight="15"/>
  <x:cols>
    <x:col min="1" max="1" width="13.220000267028809" hidden="0" customWidth="1"/>
    <x:col min="2" max="2" width="16.780000686645508" hidden="0" customWidth="1"/>
    <x:col min="3" max="3" width="19" hidden="0" customWidth="1"/>
    <x:col min="4" max="4" width="19.780000686645508" hidden="0" customWidth="1"/>
    <x:col min="5" max="5" width="13.220000267028809" hidden="0" customWidth="1"/>
    <x:col min="6" max="6" width="8.779999732971191" hidden="0" customWidth="1"/>
    <x:col min="7" max="7" width="15.220000267028809" hidden="0" customWidth="1"/>
    <x:col min="8" max="8" width="11.109999656677246" hidden="0" customWidth="1"/>
    <x:col min="9" max="9" width="12.5600004196167" hidden="0" customWidth="1"/>
    <x:col min="10" max="10" width="14.4399995803833" hidden="0" customWidth="1"/>
    <x:col min="11" max="11" width="19.559999465942383" hidden="0" customWidth="1"/>
    <x:col min="12" max="12" width="23.329999923706055" hidden="0" customWidth="1"/>
  </x:cols>
  <x:sheetData>
    <x:row r="1" ht="9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25.5" customHeight="1">
      <x:c r="A2" s="4" t="str">
        <x:v>Solar panel lot inventory</x:v>
      </x:c>
      <x:c r="B2" s="3"/>
      <x:c r="C2" s="3"/>
      <x:c r="D2" s="3"/>
      <x:c r="E2" s="3"/>
      <x:c r="F2" s="3"/>
      <x:c r="G2" s="3"/>
      <x:c r="H2" s="3"/>
      <x:c r="I2" s="3"/>
      <x:c r="J2" s="3"/>
      <x:c r="K2" s="6" t="str">
        <x:v>XPOGEN</x:v>
      </x:c>
      <x:c r="L2" s="3"/>
    </x:row>
    <x:row r="3" ht="6.75" customHeight="1">
      <x:c r="A3" s="5"/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</x:row>
    <x:row r="4" ht="27.75" customHeight="1">
      <x:c r="A4" s="7" t="str">
        <x:v>Panel count</x:v>
      </x:c>
      <x:c r="B4" s="11" t="str">
        <x:f>IF(COUNTIFS(A16:A45,"&lt;&gt;",F16:F45,"&gt;0")=0,"",SUMIFS(F16:F45,A16:A45,"&lt;&gt;",F16:F45,"&gt;0"))</x:f>
      </x:c>
      <x:c r="C4" s="3"/>
      <x:c r="D4" s="7" t="str">
        <x:v>Measured weight (kg)</x:v>
      </x:c>
      <x:c r="E4" s="13" t="str">
        <x:f>IF(COUNT(J16:J45)=0,"",SUMIF(G16:G45,"Measured total",J16:J45))</x:f>
      </x:c>
      <x:c r="F4" s="3"/>
      <x:c r="G4" s="7" t="str">
        <x:v>Estimated weight (kg)</x:v>
      </x:c>
      <x:c r="H4" s="13" t="str">
        <x:f>IF(COUNT(J16:J45)=0,"",SUM(J16:J45)-SUMIF(G16:G45,"Measured total",J16:J45))</x:f>
      </x:c>
      <x:c r="I4" s="3"/>
      <x:c r="J4" s="7" t="str">
        <x:v>Reported weight (kg)</x:v>
      </x:c>
      <x:c r="K4" s="13" t="str">
        <x:f>IF(COUNT(J16:J45)=0,"",SUM(J16:J45))</x:f>
      </x:c>
      <x:c r="L4" s="3"/>
    </x:row>
    <x:row r="5" ht="26.25" customHeight="1">
      <x:c r="A5" s="7" t="str">
        <x:v>Groups without weight</x:v>
      </x:c>
      <x:c r="B5" s="11" t="str">
        <x:f>IF(COUNTA(A16:A45)=0,"",COUNTA(A16:A45)-COUNT(J16:J45))</x:f>
      </x:c>
      <x:c r="C5" s="3"/>
      <x:c r="D5" s="14" t="str">
        <x:v>Totals use entered values. Reported weight combines measured and estimated figures.</x:v>
      </x:c>
      <x:c r="E5" s="3"/>
      <x:c r="F5" s="3"/>
      <x:c r="G5" s="3"/>
      <x:c r="H5" s="3"/>
      <x:c r="I5" s="3"/>
      <x:c r="J5" s="3"/>
      <x:c r="K5" s="3"/>
      <x:c r="L5" s="3"/>
    </x:row>
    <x:row r="6" ht="16.5" customHeight="1">
      <x:c r="A6" s="15" t="str">
        <x:v>Use one row per material, make/model and condition group. Enter a unique group ID for each row. Leave unknown quantities blank.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</x:row>
    <x:row r="7" ht="17.25" customHeight="1">
      <x:c r="A7" s="15" t="str">
        <x:v>Cream cells accept inputs. Green cells calculate totals. Use the Worked example tab for a filled-in reference.</x:v>
      </x:c>
      <x:c r="B7" s="3"/>
      <x:c r="C7" s="3"/>
      <x:c r="D7" s="3"/>
      <x:c r="E7" s="3"/>
      <x:c r="F7" s="3"/>
      <x:c r="G7" s="3"/>
      <x:c r="H7" s="3"/>
      <x:c r="I7" s="3"/>
      <x:c r="J7" s="6" t="str">
        <x:v>Xpogen enquiry</x:v>
      </x:c>
      <x:c r="K7" s="16" t="str">
        <x:v>https://xpogen.com/#enquiry</x:v>
      </x:c>
      <x:c r="L7" s="3"/>
    </x:row>
    <x:row r="8" ht="18.75" customHeight="1">
      <x:c r="A8" s="19" t="str">
        <x:v>Site and release details</x:v>
      </x:c>
      <x:c r="B8" s="18"/>
      <x:c r="C8" s="18"/>
      <x:c r="D8" s="18"/>
      <x:c r="E8" s="18"/>
      <x:c r="F8" s="18"/>
      <x:c r="G8" s="18"/>
      <x:c r="H8" s="18"/>
      <x:c r="I8" s="18"/>
      <x:c r="J8" s="18"/>
      <x:c r="K8" s="18"/>
      <x:c r="L8" s="18"/>
    </x:row>
    <x:row r="9" ht="27.75" customHeight="1">
      <x:c r="A9" s="21" t="str">
        <x:v>Site / project</x:v>
      </x:c>
      <x:c r="B9" s="24"/>
      <x:c r="C9" s="3"/>
      <x:c r="D9" s="21" t="str">
        <x:v>District and state</x:v>
      </x:c>
      <x:c r="E9" s="24"/>
      <x:c r="F9" s="3"/>
      <x:c r="G9" s="21" t="str">
        <x:v>Lot reference</x:v>
      </x:c>
      <x:c r="H9" s="24"/>
      <x:c r="I9" s="3"/>
      <x:c r="J9" s="21" t="str">
        <x:v>Inventory date</x:v>
      </x:c>
      <x:c r="K9" s="27"/>
      <x:c r="L9" s="3"/>
    </x:row>
    <x:row r="10" ht="31.5" customHeight="1">
      <x:c r="A10" s="21" t="str">
        <x:v>Owner / custodian</x:v>
      </x:c>
      <x:c r="B10" s="25"/>
      <x:c r="C10" s="3"/>
      <x:c r="D10" s="21" t="str">
        <x:v>Prepared by / team</x:v>
      </x:c>
      <x:c r="E10" s="25"/>
      <x:c r="F10" s="3"/>
      <x:c r="G10" s="21" t="str">
        <x:v>Release status</x:v>
      </x:c>
      <x:c r="H10" s="25"/>
      <x:c r="I10" s="3"/>
      <x:c r="J10" s="21" t="str">
        <x:v>Loading access</x:v>
      </x:c>
      <x:c r="K10" s="25"/>
      <x:c r="L10" s="3"/>
    </x:row>
    <x:row r="11" ht="39" customHeight="1">
      <x:c r="A11" s="21" t="str">
        <x:v>Site contact role</x:v>
      </x:c>
      <x:c r="B11" s="26"/>
      <x:c r="C11" s="3"/>
      <x:c r="D11" s="21" t="str">
        <x:v>Release evidence / restrictions</x:v>
      </x:c>
      <x:c r="E11" s="26"/>
      <x:c r="F11" s="3"/>
      <x:c r="G11" s="21" t="str">
        <x:v>Existing photos ref.</x:v>
      </x:c>
      <x:c r="H11" s="26"/>
      <x:c r="I11" s="3"/>
      <x:c r="J11" s="21" t="str">
        <x:v>Loading / storage notes</x:v>
      </x:c>
      <x:c r="K11" s="26"/>
      <x:c r="L11" s="3"/>
    </x:row>
    <x:row r="12" ht="17.25" customHeight="1">
      <x:c r="A12" s="15" t="str">
        <x:v>Use photos and labels already on file or available from a safe position. Leave climbing, disconnection and handling to qualified site personnel.</x:v>
      </x:c>
      <x:c r="B12" s="3"/>
      <x:c r="C12" s="3"/>
      <x:c r="D12" s="3"/>
      <x:c r="E12" s="3"/>
      <x:c r="F12" s="3"/>
      <x:c r="G12" s="3"/>
      <x:c r="H12" s="3"/>
      <x:c r="I12" s="3"/>
      <x:c r="J12" s="3"/>
      <x:c r="K12" s="3"/>
      <x:c r="L12" s="3"/>
    </x:row>
    <x:row r="13" ht="18.75" customHeight="1">
      <x:c r="A13" s="19" t="str">
        <x:v>Module and material groups</x:v>
      </x:c>
      <x:c r="B13" s="18"/>
      <x:c r="C13" s="18"/>
      <x:c r="D13" s="18"/>
      <x:c r="E13" s="18"/>
      <x:c r="F13" s="18"/>
      <x:c r="G13" s="18"/>
      <x:c r="H13" s="18"/>
      <x:c r="I13" s="18"/>
      <x:c r="J13" s="18"/>
      <x:c r="K13" s="18"/>
      <x:c r="L13" s="18"/>
    </x:row>
    <x:row r="14" ht="16.5" customHeight="1">
      <x:c r="A14" s="15" t="str">
        <x:v>Measured total or Estimated total uses Entered group kg. Estimate from count uses Panel count × kg per panel. Use Unknown if neither is available.</x:v>
      </x:c>
      <x:c r="B14" s="3"/>
      <x:c r="C14" s="3"/>
      <x:c r="D14" s="3"/>
      <x:c r="E14" s="3"/>
      <x:c r="F14" s="3"/>
      <x:c r="G14" s="3"/>
      <x:c r="H14" s="3"/>
      <x:c r="I14" s="3"/>
      <x:c r="J14" s="3"/>
      <x:c r="K14" s="3"/>
      <x:c r="L14" s="3"/>
    </x:row>
    <x:row r="15" ht="29.25" customHeight="1">
      <x:c r="A15" s="34" t="str">
        <x:v>Group ID</x:v>
      </x:c>
      <x:c r="B15" s="35" t="str">
        <x:v>Material / technology</x:v>
      </x:c>
      <x:c r="C15" s="35" t="str">
        <x:v>Make / model</x:v>
      </x:c>
      <x:c r="D15" s="35" t="str">
        <x:v>Condition</x:v>
      </x:c>
      <x:c r="E15" s="35" t="str">
        <x:v>Installed status</x:v>
      </x:c>
      <x:c r="F15" s="35" t="str">
        <x:v>Panel count</x:v>
      </x:c>
      <x:c r="G15" s="35" t="str">
        <x:v>Weight basis</x:v>
      </x:c>
      <x:c r="H15" s="35" t="str">
        <x:v>kg per panel</x:v>
      </x:c>
      <x:c r="I15" s="35" t="str">
        <x:v>Entered group kg</x:v>
      </x:c>
      <x:c r="J15" s="35" t="str">
        <x:v>Group weight (kg)</x:v>
      </x:c>
      <x:c r="K15" s="35" t="str">
        <x:v>Existing photo / label ref.</x:v>
      </x:c>
      <x:c r="L15" s="36" t="str">
        <x:v>Notes / open checks</x:v>
      </x:c>
    </x:row>
    <x:row r="16" ht="29.25" customHeight="1">
      <x:c r="A16" s="46"/>
      <x:c r="B16" s="39"/>
      <x:c r="C16" s="39"/>
      <x:c r="D16" s="39"/>
      <x:c r="E16" s="39"/>
      <x:c r="F16" s="61"/>
      <x:c r="G16" s="39"/>
      <x:c r="H16" s="65"/>
      <x:c r="I16" s="65"/>
      <x:c r="J16" s="66" t="str">
        <x:f>IF(A16="","",IF(OR(G16="Measured total",G16="Estimated total"),IF(AND(ISNUMBER(I16),I16&gt;0),I16,""),IF(G16="Estimate from count",IF(AND(ISNUMBER(F16),F16&gt;0,ISNUMBER(H16),H16&gt;0),F16*H16,""),"")))</x:f>
      </x:c>
      <x:c r="K16" s="39"/>
      <x:c r="L16" s="39"/>
    </x:row>
    <x:row r="17" ht="29.25" customHeight="1">
      <x:c r="A17" s="47"/>
      <x:c r="B17" s="41"/>
      <x:c r="C17" s="41"/>
      <x:c r="D17" s="41"/>
      <x:c r="E17" s="41"/>
      <x:c r="F17" s="62"/>
      <x:c r="G17" s="41"/>
      <x:c r="H17" s="67"/>
      <x:c r="I17" s="67"/>
      <x:c r="J17" s="68" t="str">
        <x:f>IF(A17="","",IF(OR(G17="Measured total",G17="Estimated total"),IF(AND(ISNUMBER(I17),I17&gt;0),I17,""),IF(G17="Estimate from count",IF(AND(ISNUMBER(F17),F17&gt;0,ISNUMBER(H17),H17&gt;0),F17*H17,""),"")))</x:f>
      </x:c>
      <x:c r="K17" s="41"/>
      <x:c r="L17" s="41"/>
    </x:row>
    <x:row r="18" ht="29.25" customHeight="1">
      <x:c r="A18" s="48"/>
      <x:c r="B18" s="43"/>
      <x:c r="C18" s="43"/>
      <x:c r="D18" s="43"/>
      <x:c r="E18" s="43"/>
      <x:c r="F18" s="63"/>
      <x:c r="G18" s="43"/>
      <x:c r="H18" s="69"/>
      <x:c r="I18" s="69"/>
      <x:c r="J18" s="68" t="str">
        <x:f>IF(A18="","",IF(OR(G18="Measured total",G18="Estimated total"),IF(AND(ISNUMBER(I18),I18&gt;0),I18,""),IF(G18="Estimate from count",IF(AND(ISNUMBER(F18),F18&gt;0,ISNUMBER(H18),H18&gt;0),F18*H18,""),"")))</x:f>
      </x:c>
      <x:c r="K18" s="43"/>
      <x:c r="L18" s="43"/>
    </x:row>
    <x:row r="19" ht="29.25" customHeight="1">
      <x:c r="A19" s="47"/>
      <x:c r="B19" s="41"/>
      <x:c r="C19" s="41"/>
      <x:c r="D19" s="41"/>
      <x:c r="E19" s="41"/>
      <x:c r="F19" s="62"/>
      <x:c r="G19" s="41"/>
      <x:c r="H19" s="67"/>
      <x:c r="I19" s="67"/>
      <x:c r="J19" s="68" t="str">
        <x:f>IF(A19="","",IF(OR(G19="Measured total",G19="Estimated total"),IF(AND(ISNUMBER(I19),I19&gt;0),I19,""),IF(G19="Estimate from count",IF(AND(ISNUMBER(F19),F19&gt;0,ISNUMBER(H19),H19&gt;0),F19*H19,""),"")))</x:f>
      </x:c>
      <x:c r="K19" s="41"/>
      <x:c r="L19" s="41"/>
    </x:row>
    <x:row r="20" ht="29.25" customHeight="1">
      <x:c r="A20" s="48"/>
      <x:c r="B20" s="43"/>
      <x:c r="C20" s="43"/>
      <x:c r="D20" s="43"/>
      <x:c r="E20" s="43"/>
      <x:c r="F20" s="63"/>
      <x:c r="G20" s="43"/>
      <x:c r="H20" s="69"/>
      <x:c r="I20" s="69"/>
      <x:c r="J20" s="68" t="str">
        <x:f>IF(A20="","",IF(OR(G20="Measured total",G20="Estimated total"),IF(AND(ISNUMBER(I20),I20&gt;0),I20,""),IF(G20="Estimate from count",IF(AND(ISNUMBER(F20),F20&gt;0,ISNUMBER(H20),H20&gt;0),F20*H20,""),"")))</x:f>
      </x:c>
      <x:c r="K20" s="43"/>
      <x:c r="L20" s="43"/>
    </x:row>
    <x:row r="21" ht="29.25" customHeight="1">
      <x:c r="A21" s="47"/>
      <x:c r="B21" s="41"/>
      <x:c r="C21" s="41"/>
      <x:c r="D21" s="41"/>
      <x:c r="E21" s="41"/>
      <x:c r="F21" s="62"/>
      <x:c r="G21" s="41"/>
      <x:c r="H21" s="67"/>
      <x:c r="I21" s="67"/>
      <x:c r="J21" s="68" t="str">
        <x:f>IF(A21="","",IF(OR(G21="Measured total",G21="Estimated total"),IF(AND(ISNUMBER(I21),I21&gt;0),I21,""),IF(G21="Estimate from count",IF(AND(ISNUMBER(F21),F21&gt;0,ISNUMBER(H21),H21&gt;0),F21*H21,""),"")))</x:f>
      </x:c>
      <x:c r="K21" s="41"/>
      <x:c r="L21" s="41"/>
    </x:row>
    <x:row r="22" ht="29.25" customHeight="1">
      <x:c r="A22" s="48"/>
      <x:c r="B22" s="43"/>
      <x:c r="C22" s="43"/>
      <x:c r="D22" s="43"/>
      <x:c r="E22" s="43"/>
      <x:c r="F22" s="63"/>
      <x:c r="G22" s="43"/>
      <x:c r="H22" s="69"/>
      <x:c r="I22" s="69"/>
      <x:c r="J22" s="68" t="str">
        <x:f>IF(A22="","",IF(OR(G22="Measured total",G22="Estimated total"),IF(AND(ISNUMBER(I22),I22&gt;0),I22,""),IF(G22="Estimate from count",IF(AND(ISNUMBER(F22),F22&gt;0,ISNUMBER(H22),H22&gt;0),F22*H22,""),"")))</x:f>
      </x:c>
      <x:c r="K22" s="43"/>
      <x:c r="L22" s="43"/>
    </x:row>
    <x:row r="23" ht="29.25" customHeight="1">
      <x:c r="A23" s="47"/>
      <x:c r="B23" s="41"/>
      <x:c r="C23" s="41"/>
      <x:c r="D23" s="41"/>
      <x:c r="E23" s="41"/>
      <x:c r="F23" s="62"/>
      <x:c r="G23" s="41"/>
      <x:c r="H23" s="67"/>
      <x:c r="I23" s="67"/>
      <x:c r="J23" s="68" t="str">
        <x:f>IF(A23="","",IF(OR(G23="Measured total",G23="Estimated total"),IF(AND(ISNUMBER(I23),I23&gt;0),I23,""),IF(G23="Estimate from count",IF(AND(ISNUMBER(F23),F23&gt;0,ISNUMBER(H23),H23&gt;0),F23*H23,""),"")))</x:f>
      </x:c>
      <x:c r="K23" s="41"/>
      <x:c r="L23" s="41"/>
    </x:row>
    <x:row r="24" ht="29.25" customHeight="1">
      <x:c r="A24" s="48"/>
      <x:c r="B24" s="43"/>
      <x:c r="C24" s="43"/>
      <x:c r="D24" s="43"/>
      <x:c r="E24" s="43"/>
      <x:c r="F24" s="63"/>
      <x:c r="G24" s="43"/>
      <x:c r="H24" s="69"/>
      <x:c r="I24" s="69"/>
      <x:c r="J24" s="68" t="str">
        <x:f>IF(A24="","",IF(OR(G24="Measured total",G24="Estimated total"),IF(AND(ISNUMBER(I24),I24&gt;0),I24,""),IF(G24="Estimate from count",IF(AND(ISNUMBER(F24),F24&gt;0,ISNUMBER(H24),H24&gt;0),F24*H24,""),"")))</x:f>
      </x:c>
      <x:c r="K24" s="43"/>
      <x:c r="L24" s="43"/>
    </x:row>
    <x:row r="25" ht="29.25" customHeight="1">
      <x:c r="A25" s="47"/>
      <x:c r="B25" s="41"/>
      <x:c r="C25" s="41"/>
      <x:c r="D25" s="41"/>
      <x:c r="E25" s="41"/>
      <x:c r="F25" s="62"/>
      <x:c r="G25" s="41"/>
      <x:c r="H25" s="67"/>
      <x:c r="I25" s="67"/>
      <x:c r="J25" s="68" t="str">
        <x:f>IF(A25="","",IF(OR(G25="Measured total",G25="Estimated total"),IF(AND(ISNUMBER(I25),I25&gt;0),I25,""),IF(G25="Estimate from count",IF(AND(ISNUMBER(F25),F25&gt;0,ISNUMBER(H25),H25&gt;0),F25*H25,""),"")))</x:f>
      </x:c>
      <x:c r="K25" s="41"/>
      <x:c r="L25" s="41"/>
    </x:row>
    <x:row r="26" ht="29.25" customHeight="1">
      <x:c r="A26" s="48"/>
      <x:c r="B26" s="43"/>
      <x:c r="C26" s="43"/>
      <x:c r="D26" s="43"/>
      <x:c r="E26" s="43"/>
      <x:c r="F26" s="63"/>
      <x:c r="G26" s="43"/>
      <x:c r="H26" s="69"/>
      <x:c r="I26" s="69"/>
      <x:c r="J26" s="68" t="str">
        <x:f>IF(A26="","",IF(OR(G26="Measured total",G26="Estimated total"),IF(AND(ISNUMBER(I26),I26&gt;0),I26,""),IF(G26="Estimate from count",IF(AND(ISNUMBER(F26),F26&gt;0,ISNUMBER(H26),H26&gt;0),F26*H26,""),"")))</x:f>
      </x:c>
      <x:c r="K26" s="43"/>
      <x:c r="L26" s="43"/>
    </x:row>
    <x:row r="27" ht="29.25" customHeight="1">
      <x:c r="A27" s="47"/>
      <x:c r="B27" s="41"/>
      <x:c r="C27" s="41"/>
      <x:c r="D27" s="41"/>
      <x:c r="E27" s="41"/>
      <x:c r="F27" s="62"/>
      <x:c r="G27" s="41"/>
      <x:c r="H27" s="67"/>
      <x:c r="I27" s="67"/>
      <x:c r="J27" s="68" t="str">
        <x:f>IF(A27="","",IF(OR(G27="Measured total",G27="Estimated total"),IF(AND(ISNUMBER(I27),I27&gt;0),I27,""),IF(G27="Estimate from count",IF(AND(ISNUMBER(F27),F27&gt;0,ISNUMBER(H27),H27&gt;0),F27*H27,""),"")))</x:f>
      </x:c>
      <x:c r="K27" s="41"/>
      <x:c r="L27" s="41"/>
    </x:row>
    <x:row r="28" ht="29.25" customHeight="1">
      <x:c r="A28" s="48"/>
      <x:c r="B28" s="43"/>
      <x:c r="C28" s="43"/>
      <x:c r="D28" s="43"/>
      <x:c r="E28" s="43"/>
      <x:c r="F28" s="63"/>
      <x:c r="G28" s="43"/>
      <x:c r="H28" s="69"/>
      <x:c r="I28" s="69"/>
      <x:c r="J28" s="68" t="str">
        <x:f>IF(A28="","",IF(OR(G28="Measured total",G28="Estimated total"),IF(AND(ISNUMBER(I28),I28&gt;0),I28,""),IF(G28="Estimate from count",IF(AND(ISNUMBER(F28),F28&gt;0,ISNUMBER(H28),H28&gt;0),F28*H28,""),"")))</x:f>
      </x:c>
      <x:c r="K28" s="43"/>
      <x:c r="L28" s="43"/>
    </x:row>
    <x:row r="29" ht="29.25" customHeight="1">
      <x:c r="A29" s="47"/>
      <x:c r="B29" s="41"/>
      <x:c r="C29" s="41"/>
      <x:c r="D29" s="41"/>
      <x:c r="E29" s="41"/>
      <x:c r="F29" s="62"/>
      <x:c r="G29" s="41"/>
      <x:c r="H29" s="67"/>
      <x:c r="I29" s="67"/>
      <x:c r="J29" s="68" t="str">
        <x:f>IF(A29="","",IF(OR(G29="Measured total",G29="Estimated total"),IF(AND(ISNUMBER(I29),I29&gt;0),I29,""),IF(G29="Estimate from count",IF(AND(ISNUMBER(F29),F29&gt;0,ISNUMBER(H29),H29&gt;0),F29*H29,""),"")))</x:f>
      </x:c>
      <x:c r="K29" s="41"/>
      <x:c r="L29" s="41"/>
    </x:row>
    <x:row r="30" ht="29.25" customHeight="1">
      <x:c r="A30" s="48"/>
      <x:c r="B30" s="43"/>
      <x:c r="C30" s="43"/>
      <x:c r="D30" s="43"/>
      <x:c r="E30" s="43"/>
      <x:c r="F30" s="63"/>
      <x:c r="G30" s="43"/>
      <x:c r="H30" s="69"/>
      <x:c r="I30" s="69"/>
      <x:c r="J30" s="68" t="str">
        <x:f>IF(A30="","",IF(OR(G30="Measured total",G30="Estimated total"),IF(AND(ISNUMBER(I30),I30&gt;0),I30,""),IF(G30="Estimate from count",IF(AND(ISNUMBER(F30),F30&gt;0,ISNUMBER(H30),H30&gt;0),F30*H30,""),"")))</x:f>
      </x:c>
      <x:c r="K30" s="43"/>
      <x:c r="L30" s="43"/>
    </x:row>
    <x:row r="31" ht="29.25" customHeight="1">
      <x:c r="A31" s="47"/>
      <x:c r="B31" s="41"/>
      <x:c r="C31" s="41"/>
      <x:c r="D31" s="41"/>
      <x:c r="E31" s="41"/>
      <x:c r="F31" s="62"/>
      <x:c r="G31" s="41"/>
      <x:c r="H31" s="67"/>
      <x:c r="I31" s="67"/>
      <x:c r="J31" s="68" t="str">
        <x:f>IF(A31="","",IF(OR(G31="Measured total",G31="Estimated total"),IF(AND(ISNUMBER(I31),I31&gt;0),I31,""),IF(G31="Estimate from count",IF(AND(ISNUMBER(F31),F31&gt;0,ISNUMBER(H31),H31&gt;0),F31*H31,""),"")))</x:f>
      </x:c>
      <x:c r="K31" s="41"/>
      <x:c r="L31" s="41"/>
    </x:row>
    <x:row r="32" ht="29.25" customHeight="1">
      <x:c r="A32" s="48"/>
      <x:c r="B32" s="43"/>
      <x:c r="C32" s="43"/>
      <x:c r="D32" s="43"/>
      <x:c r="E32" s="43"/>
      <x:c r="F32" s="63"/>
      <x:c r="G32" s="43"/>
      <x:c r="H32" s="69"/>
      <x:c r="I32" s="69"/>
      <x:c r="J32" s="68" t="str">
        <x:f>IF(A32="","",IF(OR(G32="Measured total",G32="Estimated total"),IF(AND(ISNUMBER(I32),I32&gt;0),I32,""),IF(G32="Estimate from count",IF(AND(ISNUMBER(F32),F32&gt;0,ISNUMBER(H32),H32&gt;0),F32*H32,""),"")))</x:f>
      </x:c>
      <x:c r="K32" s="43"/>
      <x:c r="L32" s="43"/>
    </x:row>
    <x:row r="33" ht="29.25" customHeight="1">
      <x:c r="A33" s="47"/>
      <x:c r="B33" s="41"/>
      <x:c r="C33" s="41"/>
      <x:c r="D33" s="41"/>
      <x:c r="E33" s="41"/>
      <x:c r="F33" s="62"/>
      <x:c r="G33" s="41"/>
      <x:c r="H33" s="67"/>
      <x:c r="I33" s="67"/>
      <x:c r="J33" s="68" t="str">
        <x:f>IF(A33="","",IF(OR(G33="Measured total",G33="Estimated total"),IF(AND(ISNUMBER(I33),I33&gt;0),I33,""),IF(G33="Estimate from count",IF(AND(ISNUMBER(F33),F33&gt;0,ISNUMBER(H33),H33&gt;0),F33*H33,""),"")))</x:f>
      </x:c>
      <x:c r="K33" s="41"/>
      <x:c r="L33" s="41"/>
    </x:row>
    <x:row r="34" ht="29.25" customHeight="1">
      <x:c r="A34" s="48"/>
      <x:c r="B34" s="43"/>
      <x:c r="C34" s="43"/>
      <x:c r="D34" s="43"/>
      <x:c r="E34" s="43"/>
      <x:c r="F34" s="63"/>
      <x:c r="G34" s="43"/>
      <x:c r="H34" s="69"/>
      <x:c r="I34" s="69"/>
      <x:c r="J34" s="68" t="str">
        <x:f>IF(A34="","",IF(OR(G34="Measured total",G34="Estimated total"),IF(AND(ISNUMBER(I34),I34&gt;0),I34,""),IF(G34="Estimate from count",IF(AND(ISNUMBER(F34),F34&gt;0,ISNUMBER(H34),H34&gt;0),F34*H34,""),"")))</x:f>
      </x:c>
      <x:c r="K34" s="43"/>
      <x:c r="L34" s="43"/>
    </x:row>
    <x:row r="35" ht="29.25" customHeight="1">
      <x:c r="A35" s="47"/>
      <x:c r="B35" s="41"/>
      <x:c r="C35" s="41"/>
      <x:c r="D35" s="41"/>
      <x:c r="E35" s="41"/>
      <x:c r="F35" s="62"/>
      <x:c r="G35" s="41"/>
      <x:c r="H35" s="67"/>
      <x:c r="I35" s="67"/>
      <x:c r="J35" s="68" t="str">
        <x:f>IF(A35="","",IF(OR(G35="Measured total",G35="Estimated total"),IF(AND(ISNUMBER(I35),I35&gt;0),I35,""),IF(G35="Estimate from count",IF(AND(ISNUMBER(F35),F35&gt;0,ISNUMBER(H35),H35&gt;0),F35*H35,""),"")))</x:f>
      </x:c>
      <x:c r="K35" s="41"/>
      <x:c r="L35" s="41"/>
    </x:row>
    <x:row r="36" ht="29.25" customHeight="1">
      <x:c r="A36" s="48"/>
      <x:c r="B36" s="43"/>
      <x:c r="C36" s="43"/>
      <x:c r="D36" s="43"/>
      <x:c r="E36" s="43"/>
      <x:c r="F36" s="63"/>
      <x:c r="G36" s="43"/>
      <x:c r="H36" s="69"/>
      <x:c r="I36" s="69"/>
      <x:c r="J36" s="68" t="str">
        <x:f>IF(A36="","",IF(OR(G36="Measured total",G36="Estimated total"),IF(AND(ISNUMBER(I36),I36&gt;0),I36,""),IF(G36="Estimate from count",IF(AND(ISNUMBER(F36),F36&gt;0,ISNUMBER(H36),H36&gt;0),F36*H36,""),"")))</x:f>
      </x:c>
      <x:c r="K36" s="43"/>
      <x:c r="L36" s="43"/>
    </x:row>
    <x:row r="37" ht="29.25" customHeight="1">
      <x:c r="A37" s="47"/>
      <x:c r="B37" s="41"/>
      <x:c r="C37" s="41"/>
      <x:c r="D37" s="41"/>
      <x:c r="E37" s="41"/>
      <x:c r="F37" s="62"/>
      <x:c r="G37" s="41"/>
      <x:c r="H37" s="67"/>
      <x:c r="I37" s="67"/>
      <x:c r="J37" s="68" t="str">
        <x:f>IF(A37="","",IF(OR(G37="Measured total",G37="Estimated total"),IF(AND(ISNUMBER(I37),I37&gt;0),I37,""),IF(G37="Estimate from count",IF(AND(ISNUMBER(F37),F37&gt;0,ISNUMBER(H37),H37&gt;0),F37*H37,""),"")))</x:f>
      </x:c>
      <x:c r="K37" s="41"/>
      <x:c r="L37" s="41"/>
    </x:row>
    <x:row r="38" ht="29.25" customHeight="1">
      <x:c r="A38" s="48"/>
      <x:c r="B38" s="43"/>
      <x:c r="C38" s="43"/>
      <x:c r="D38" s="43"/>
      <x:c r="E38" s="43"/>
      <x:c r="F38" s="63"/>
      <x:c r="G38" s="43"/>
      <x:c r="H38" s="69"/>
      <x:c r="I38" s="69"/>
      <x:c r="J38" s="68" t="str">
        <x:f>IF(A38="","",IF(OR(G38="Measured total",G38="Estimated total"),IF(AND(ISNUMBER(I38),I38&gt;0),I38,""),IF(G38="Estimate from count",IF(AND(ISNUMBER(F38),F38&gt;0,ISNUMBER(H38),H38&gt;0),F38*H38,""),"")))</x:f>
      </x:c>
      <x:c r="K38" s="43"/>
      <x:c r="L38" s="43"/>
    </x:row>
    <x:row r="39" ht="29.25" customHeight="1">
      <x:c r="A39" s="47"/>
      <x:c r="B39" s="41"/>
      <x:c r="C39" s="41"/>
      <x:c r="D39" s="41"/>
      <x:c r="E39" s="41"/>
      <x:c r="F39" s="62"/>
      <x:c r="G39" s="41"/>
      <x:c r="H39" s="67"/>
      <x:c r="I39" s="67"/>
      <x:c r="J39" s="68" t="str">
        <x:f>IF(A39="","",IF(OR(G39="Measured total",G39="Estimated total"),IF(AND(ISNUMBER(I39),I39&gt;0),I39,""),IF(G39="Estimate from count",IF(AND(ISNUMBER(F39),F39&gt;0,ISNUMBER(H39),H39&gt;0),F39*H39,""),"")))</x:f>
      </x:c>
      <x:c r="K39" s="41"/>
      <x:c r="L39" s="41"/>
    </x:row>
    <x:row r="40" ht="29.25" customHeight="1">
      <x:c r="A40" s="48"/>
      <x:c r="B40" s="43"/>
      <x:c r="C40" s="43"/>
      <x:c r="D40" s="43"/>
      <x:c r="E40" s="43"/>
      <x:c r="F40" s="63"/>
      <x:c r="G40" s="43"/>
      <x:c r="H40" s="69"/>
      <x:c r="I40" s="69"/>
      <x:c r="J40" s="68" t="str">
        <x:f>IF(A40="","",IF(OR(G40="Measured total",G40="Estimated total"),IF(AND(ISNUMBER(I40),I40&gt;0),I40,""),IF(G40="Estimate from count",IF(AND(ISNUMBER(F40),F40&gt;0,ISNUMBER(H40),H40&gt;0),F40*H40,""),"")))</x:f>
      </x:c>
      <x:c r="K40" s="43"/>
      <x:c r="L40" s="43"/>
    </x:row>
    <x:row r="41" ht="29.25" customHeight="1">
      <x:c r="A41" s="47"/>
      <x:c r="B41" s="41"/>
      <x:c r="C41" s="41"/>
      <x:c r="D41" s="41"/>
      <x:c r="E41" s="41"/>
      <x:c r="F41" s="62"/>
      <x:c r="G41" s="41"/>
      <x:c r="H41" s="67"/>
      <x:c r="I41" s="67"/>
      <x:c r="J41" s="68" t="str">
        <x:f>IF(A41="","",IF(OR(G41="Measured total",G41="Estimated total"),IF(AND(ISNUMBER(I41),I41&gt;0),I41,""),IF(G41="Estimate from count",IF(AND(ISNUMBER(F41),F41&gt;0,ISNUMBER(H41),H41&gt;0),F41*H41,""),"")))</x:f>
      </x:c>
      <x:c r="K41" s="41"/>
      <x:c r="L41" s="41"/>
    </x:row>
    <x:row r="42" ht="29.25" customHeight="1">
      <x:c r="A42" s="48"/>
      <x:c r="B42" s="43"/>
      <x:c r="C42" s="43"/>
      <x:c r="D42" s="43"/>
      <x:c r="E42" s="43"/>
      <x:c r="F42" s="63"/>
      <x:c r="G42" s="43"/>
      <x:c r="H42" s="69"/>
      <x:c r="I42" s="69"/>
      <x:c r="J42" s="68" t="str">
        <x:f>IF(A42="","",IF(OR(G42="Measured total",G42="Estimated total"),IF(AND(ISNUMBER(I42),I42&gt;0),I42,""),IF(G42="Estimate from count",IF(AND(ISNUMBER(F42),F42&gt;0,ISNUMBER(H42),H42&gt;0),F42*H42,""),"")))</x:f>
      </x:c>
      <x:c r="K42" s="43"/>
      <x:c r="L42" s="43"/>
    </x:row>
    <x:row r="43" ht="29.25" customHeight="1">
      <x:c r="A43" s="47"/>
      <x:c r="B43" s="41"/>
      <x:c r="C43" s="41"/>
      <x:c r="D43" s="41"/>
      <x:c r="E43" s="41"/>
      <x:c r="F43" s="62"/>
      <x:c r="G43" s="41"/>
      <x:c r="H43" s="67"/>
      <x:c r="I43" s="67"/>
      <x:c r="J43" s="68" t="str">
        <x:f>IF(A43="","",IF(OR(G43="Measured total",G43="Estimated total"),IF(AND(ISNUMBER(I43),I43&gt;0),I43,""),IF(G43="Estimate from count",IF(AND(ISNUMBER(F43),F43&gt;0,ISNUMBER(H43),H43&gt;0),F43*H43,""),"")))</x:f>
      </x:c>
      <x:c r="K43" s="41"/>
      <x:c r="L43" s="41"/>
    </x:row>
    <x:row r="44" ht="29.25" customHeight="1">
      <x:c r="A44" s="48"/>
      <x:c r="B44" s="43"/>
      <x:c r="C44" s="43"/>
      <x:c r="D44" s="43"/>
      <x:c r="E44" s="43"/>
      <x:c r="F44" s="63"/>
      <x:c r="G44" s="43"/>
      <x:c r="H44" s="69"/>
      <x:c r="I44" s="69"/>
      <x:c r="J44" s="68" t="str">
        <x:f>IF(A44="","",IF(OR(G44="Measured total",G44="Estimated total"),IF(AND(ISNUMBER(I44),I44&gt;0),I44,""),IF(G44="Estimate from count",IF(AND(ISNUMBER(F44),F44&gt;0,ISNUMBER(H44),H44&gt;0),F44*H44,""),"")))</x:f>
      </x:c>
      <x:c r="K44" s="43"/>
      <x:c r="L44" s="43"/>
    </x:row>
    <x:row r="45" ht="29.25" customHeight="1">
      <x:c r="A45" s="49"/>
      <x:c r="B45" s="44"/>
      <x:c r="C45" s="44"/>
      <x:c r="D45" s="44"/>
      <x:c r="E45" s="44"/>
      <x:c r="F45" s="64"/>
      <x:c r="G45" s="44"/>
      <x:c r="H45" s="70"/>
      <x:c r="I45" s="70"/>
      <x:c r="J45" s="71" t="str">
        <x:f>IF(A45="","",IF(OR(G45="Measured total",G45="Estimated total"),IF(AND(ISNUMBER(I45),I45&gt;0),I45,""),IF(G45="Estimate from count",IF(AND(ISNUMBER(F45),F45&gt;0,ISNUMBER(H45),H45&gt;0),F45*H45,""),"")))</x:f>
      </x:c>
      <x:c r="K45" s="44"/>
      <x:c r="L45" s="44"/>
    </x:row>
  </x:sheetData>
  <x:conditionalFormatting sqref="B5:B5">
    <x:cfRule type="cellIs" dxfId="0" priority="1" operator="greaterThan">
      <x:formula>0</x:formula>
    </x:cfRule>
  </x:conditionalFormatting>
  <x:conditionalFormatting sqref="J16:J45">
    <x:cfRule type="expression" dxfId="1" priority="2">
      <x:formula>AND($A16&lt;&gt;"",NOT(ISNUMBER($J16)))</x:formula>
    </x:cfRule>
  </x:conditionalFormatting>
  <x:dataValidations count="8">
    <x:dataValidation type="list" sqref="H10">
      <x:formula1>"Confirmed in writing,Pending approval,Restricted,Unknown"</x:formula1>
    </x:dataValidation>
    <x:dataValidation type="list" sqref="B16:B45">
      <x:formula1>"Crystalline silicon modules,Thin-film modules,Technology unknown,Loose components,Other"</x:formula1>
    </x:dataValidation>
    <x:dataValidation type="list" sqref="D16:D45">
      <x:formula1>"Visibly damaged,Visually intact (untested),Tested (see notes),Condition unknown,Loose components"</x:formula1>
    </x:dataValidation>
    <x:dataValidation type="list" sqref="E16:E45">
      <x:formula1>"Still installed,Already removed,Unknown,Not applicable"</x:formula1>
    </x:dataValidation>
    <x:dataValidation type="list" sqref="G16:G45">
      <x:formula1>"Measured total,Estimated total,Estimate from count,Unknown"</x:formula1>
    </x:dataValidation>
    <x:dataValidation type="whole" operator="greaterThan" sqref="F16:F45">
      <x:formula1>0</x:formula1>
    </x:dataValidation>
    <x:dataValidation type="decimal" operator="greaterThan" sqref="H16:H45">
      <x:formula1>0</x:formula1>
    </x:dataValidation>
    <x:dataValidation type="decimal" operator="greaterThan" sqref="I16:I45">
      <x:formula1>0</x:formula1>
    </x:dataValidation>
  </x:dataValidations>
  <x:hyperlinks>
    <x:hyperlink ref="K7" r:id="rId1" tooltip="Share your lot with Xpogen"/>
  </x:hyperlinks>
  <x:pageMargins left="0.7" right="0.7" top="0.75" bottom="0.75" header="0.3" footer="0.3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tabColor rgb="FF789582"/>
  </x:sheetPr>
  <x:sheetViews>
    <x:sheetView showGridLines="0" workbookViewId="0">
      <x:pane ySplit="15" topLeftCell="A16" activePane="bottomLeft" state="frozen"/>
    </x:sheetView>
  </x:sheetViews>
  <x:sheetFormatPr defaultRowHeight="15"/>
  <x:cols>
    <x:col min="1" max="1" width="13.220000267028809" hidden="0" customWidth="1"/>
    <x:col min="2" max="2" width="16.780000686645508" hidden="0" customWidth="1"/>
    <x:col min="3" max="3" width="19" hidden="0" customWidth="1"/>
    <x:col min="4" max="4" width="19.780000686645508" hidden="0" customWidth="1"/>
    <x:col min="5" max="5" width="13.220000267028809" hidden="0" customWidth="1"/>
    <x:col min="6" max="6" width="8.779999732971191" hidden="0" customWidth="1"/>
    <x:col min="7" max="7" width="15.220000267028809" hidden="0" customWidth="1"/>
    <x:col min="8" max="8" width="11.109999656677246" hidden="0" customWidth="1"/>
    <x:col min="9" max="9" width="12.5600004196167" hidden="0" customWidth="1"/>
    <x:col min="10" max="10" width="14.4399995803833" hidden="0" customWidth="1"/>
    <x:col min="11" max="11" width="19.559999465942383" hidden="0" customWidth="1"/>
    <x:col min="12" max="12" width="23.329999923706055" hidden="0" customWidth="1"/>
  </x:cols>
  <x:sheetData>
    <x:row r="1" ht="9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25.5" customHeight="1">
      <x:c r="A2" s="4" t="str">
        <x:v>Solar panel lot inventory · worked example</x:v>
      </x:c>
      <x:c r="B2" s="3"/>
      <x:c r="C2" s="3"/>
      <x:c r="D2" s="3"/>
      <x:c r="E2" s="3"/>
      <x:c r="F2" s="3"/>
      <x:c r="G2" s="3"/>
      <x:c r="H2" s="3"/>
      <x:c r="I2" s="3"/>
      <x:c r="J2" s="3"/>
      <x:c r="K2" s="6" t="str">
        <x:v>XPOGEN</x:v>
      </x:c>
      <x:c r="L2" s="3"/>
    </x:row>
    <x:row r="3" ht="6.75" customHeight="1">
      <x:c r="A3" s="5"/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</x:row>
    <x:row r="4" ht="27.75" customHeight="1">
      <x:c r="A4" s="7" t="str">
        <x:v>Panel count</x:v>
      </x:c>
      <x:c r="B4" s="11" t="n">
        <x:f>IF(COUNTIFS(A16:A21,"&lt;&gt;",F16:F21,"&gt;0")=0,"",SUMIFS(F16:F21,A16:A21,"&lt;&gt;",F16:F21,"&gt;0"))</x:f>
        <x:v>200</x:v>
      </x:c>
      <x:c r="C4" s="3"/>
      <x:c r="D4" s="7" t="str">
        <x:v>Measured weight (kg)</x:v>
      </x:c>
      <x:c r="E4" s="13" t="n">
        <x:f>IF(COUNT(J16:J21)=0,"",SUMIF(G16:G21,"Measured total",J16:J21))</x:f>
        <x:v>4480</x:v>
      </x:c>
      <x:c r="F4" s="3"/>
      <x:c r="G4" s="7" t="str">
        <x:v>Estimated weight (kg)</x:v>
      </x:c>
      <x:c r="H4" s="13" t="n">
        <x:f>IF(COUNT(J16:J21)=0,"",SUM(J16:J21)-SUMIF(G16:G21,"Measured total",J16:J21))</x:f>
        <x:v>1080</x:v>
      </x:c>
      <x:c r="I4" s="3"/>
      <x:c r="J4" s="7" t="str">
        <x:v>Reported weight (kg)</x:v>
      </x:c>
      <x:c r="K4" s="13" t="n">
        <x:f>IF(COUNT(J16:J21)=0,"",SUM(J16:J21))</x:f>
        <x:v>5560</x:v>
      </x:c>
      <x:c r="L4" s="3"/>
    </x:row>
    <x:row r="5" ht="26.25" customHeight="1">
      <x:c r="A5" s="7" t="str">
        <x:v>Groups without weight</x:v>
      </x:c>
      <x:c r="B5" s="11" t="n">
        <x:f>IF(COUNTA(A16:A21)=0,"",COUNTA(A16:A21)-COUNT(J16:J21))</x:f>
        <x:v>0</x:v>
      </x:c>
      <x:c r="C5" s="3"/>
      <x:c r="D5" s="14" t="str">
        <x:v>Hypothetical example with one weighed group and one group estimated from the panel count.</x:v>
      </x:c>
      <x:c r="E5" s="3"/>
      <x:c r="F5" s="3"/>
      <x:c r="G5" s="3"/>
      <x:c r="H5" s="3"/>
      <x:c r="I5" s="3"/>
      <x:c r="J5" s="3"/>
      <x:c r="K5" s="3"/>
      <x:c r="L5" s="3"/>
    </x:row>
    <x:row r="6" ht="16.5" customHeight="1">
      <x:c r="A6" s="15" t="str">
        <x:v>Use one row per material, make/model and condition group. Enter a unique group ID for each row. Leave unknown quantities blank.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</x:row>
    <x:row r="7" ht="17.25" customHeight="1">
      <x:c r="A7" s="15" t="str">
        <x:v>Cream cells accept inputs. Green cells calculate totals. Use the Blank template tab for your own lot.</x:v>
      </x:c>
      <x:c r="B7" s="3"/>
      <x:c r="C7" s="3"/>
      <x:c r="D7" s="3"/>
      <x:c r="E7" s="3"/>
      <x:c r="F7" s="3"/>
      <x:c r="G7" s="3"/>
      <x:c r="H7" s="3"/>
      <x:c r="I7" s="3"/>
      <x:c r="J7" s="6" t="str">
        <x:v>Xpogen enquiry</x:v>
      </x:c>
      <x:c r="K7" s="16" t="str">
        <x:v>https://xpogen.com/#enquiry</x:v>
      </x:c>
      <x:c r="L7" s="3"/>
    </x:row>
    <x:row r="8" ht="18.75" customHeight="1">
      <x:c r="A8" s="19" t="str">
        <x:v>Site and release details</x:v>
      </x:c>
      <x:c r="B8" s="18"/>
      <x:c r="C8" s="18"/>
      <x:c r="D8" s="18"/>
      <x:c r="E8" s="18"/>
      <x:c r="F8" s="18"/>
      <x:c r="G8" s="18"/>
      <x:c r="H8" s="18"/>
      <x:c r="I8" s="18"/>
      <x:c r="J8" s="18"/>
      <x:c r="K8" s="18"/>
      <x:c r="L8" s="18"/>
    </x:row>
    <x:row r="9" ht="27.75" customHeight="1">
      <x:c r="A9" s="21" t="str">
        <x:v>Site / project</x:v>
      </x:c>
      <x:c r="B9" s="24" t="str">
        <x:v>Example commercial rooftop</x:v>
      </x:c>
      <x:c r="C9" s="3"/>
      <x:c r="D9" s="21" t="str">
        <x:v>District and state</x:v>
      </x:c>
      <x:c r="E9" s="24" t="str">
        <x:v>Nashik, Maharashtra</x:v>
      </x:c>
      <x:c r="F9" s="3"/>
      <x:c r="G9" s="21" t="str">
        <x:v>Lot reference</x:v>
      </x:c>
      <x:c r="H9" s="24" t="str">
        <x:v>DEMO-01</x:v>
      </x:c>
      <x:c r="I9" s="3"/>
      <x:c r="J9" s="21" t="str">
        <x:v>Inventory date</x:v>
      </x:c>
      <x:c r="K9" s="27" t="d">
        <x:v>2026-11-03T00:00:00.000Z</x:v>
      </x:c>
      <x:c r="L9" s="3"/>
    </x:row>
    <x:row r="10" ht="31.5" customHeight="1">
      <x:c r="A10" s="21" t="str">
        <x:v>Owner / custodian</x:v>
      </x:c>
      <x:c r="B10" s="25" t="str">
        <x:v>Example Asset Owner</x:v>
      </x:c>
      <x:c r="C10" s="3"/>
      <x:c r="D10" s="21" t="str">
        <x:v>Prepared by / team</x:v>
      </x:c>
      <x:c r="E10" s="25" t="str">
        <x:v>Site O&amp;M team</x:v>
      </x:c>
      <x:c r="F10" s="3"/>
      <x:c r="G10" s="21" t="str">
        <x:v>Release status</x:v>
      </x:c>
      <x:c r="H10" s="25" t="str">
        <x:v>Pending approval</x:v>
      </x:c>
      <x:c r="I10" s="3"/>
      <x:c r="J10" s="21" t="str">
        <x:v>Loading access</x:v>
      </x:c>
      <x:c r="K10" s="25" t="str">
        <x:v>Loading bay at ground level</x:v>
      </x:c>
      <x:c r="L10" s="3"/>
    </x:row>
    <x:row r="11" ht="39" customHeight="1">
      <x:c r="A11" s="21" t="str">
        <x:v>Site contact role</x:v>
      </x:c>
      <x:c r="B11" s="26" t="str">
        <x:v>Site supervisor</x:v>
      </x:c>
      <x:c r="C11" s="3"/>
      <x:c r="D11" s="21" t="str">
        <x:v>Release evidence / restrictions</x:v>
      </x:c>
      <x:c r="E11" s="26" t="str">
        <x:v>Owner release still to be confirmed</x:v>
      </x:c>
      <x:c r="F11" s="3"/>
      <x:c r="G11" s="21" t="str">
        <x:v>Existing photos ref.</x:v>
      </x:c>
      <x:c r="H11" s="26" t="str">
        <x:v>DEMO/photos</x:v>
      </x:c>
      <x:c r="I11" s="3"/>
      <x:c r="J11" s="21" t="str">
        <x:v>Loading / storage notes</x:v>
      </x:c>
      <x:c r="K11" s="26" t="str">
        <x:v>Pallets under cover. Confirm truck access and loader availability.</x:v>
      </x:c>
      <x:c r="L11" s="3"/>
    </x:row>
    <x:row r="12" ht="17.25" customHeight="1">
      <x:c r="A12" s="15" t="str">
        <x:v>Use photos and labels already on file or available from a safe position. Leave climbing, disconnection and handling to qualified site personnel.</x:v>
      </x:c>
      <x:c r="B12" s="3"/>
      <x:c r="C12" s="3"/>
      <x:c r="D12" s="3"/>
      <x:c r="E12" s="3"/>
      <x:c r="F12" s="3"/>
      <x:c r="G12" s="3"/>
      <x:c r="H12" s="3"/>
      <x:c r="I12" s="3"/>
      <x:c r="J12" s="3"/>
      <x:c r="K12" s="3"/>
      <x:c r="L12" s="3"/>
    </x:row>
    <x:row r="13" ht="18.75" customHeight="1">
      <x:c r="A13" s="19" t="str">
        <x:v>Module and material groups</x:v>
      </x:c>
      <x:c r="B13" s="18"/>
      <x:c r="C13" s="18"/>
      <x:c r="D13" s="18"/>
      <x:c r="E13" s="18"/>
      <x:c r="F13" s="18"/>
      <x:c r="G13" s="18"/>
      <x:c r="H13" s="18"/>
      <x:c r="I13" s="18"/>
      <x:c r="J13" s="18"/>
      <x:c r="K13" s="18"/>
      <x:c r="L13" s="18"/>
    </x:row>
    <x:row r="14" ht="16.5" customHeight="1">
      <x:c r="A14" s="15" t="str">
        <x:v>Measured total or Estimated total uses Entered group kg. Estimate from count uses Panel count × kg per panel. Use Unknown if neither is available.</x:v>
      </x:c>
      <x:c r="B14" s="3"/>
      <x:c r="C14" s="3"/>
      <x:c r="D14" s="3"/>
      <x:c r="E14" s="3"/>
      <x:c r="F14" s="3"/>
      <x:c r="G14" s="3"/>
      <x:c r="H14" s="3"/>
      <x:c r="I14" s="3"/>
      <x:c r="J14" s="3"/>
      <x:c r="K14" s="3"/>
      <x:c r="L14" s="3"/>
    </x:row>
    <x:row r="15" ht="29.25" customHeight="1">
      <x:c r="A15" s="34" t="str">
        <x:v>Group ID</x:v>
      </x:c>
      <x:c r="B15" s="35" t="str">
        <x:v>Material / technology</x:v>
      </x:c>
      <x:c r="C15" s="35" t="str">
        <x:v>Make / model</x:v>
      </x:c>
      <x:c r="D15" s="35" t="str">
        <x:v>Condition</x:v>
      </x:c>
      <x:c r="E15" s="35" t="str">
        <x:v>Installed status</x:v>
      </x:c>
      <x:c r="F15" s="35" t="str">
        <x:v>Panel count</x:v>
      </x:c>
      <x:c r="G15" s="35" t="str">
        <x:v>Weight basis</x:v>
      </x:c>
      <x:c r="H15" s="35" t="str">
        <x:v>kg per panel</x:v>
      </x:c>
      <x:c r="I15" s="35" t="str">
        <x:v>Entered group kg</x:v>
      </x:c>
      <x:c r="J15" s="35" t="str">
        <x:v>Group weight (kg)</x:v>
      </x:c>
      <x:c r="K15" s="35" t="str">
        <x:v>Existing photo / label ref.</x:v>
      </x:c>
      <x:c r="L15" s="36" t="str">
        <x:v>Notes / open checks</x:v>
      </x:c>
    </x:row>
    <x:row r="16" ht="36" customHeight="1">
      <x:c r="A16" s="46" t="str">
        <x:v>A</x:v>
      </x:c>
      <x:c r="B16" s="39" t="str">
        <x:v>Crystalline silicon modules</x:v>
      </x:c>
      <x:c r="C16" s="39" t="str">
        <x:v>Example 550 W module</x:v>
      </x:c>
      <x:c r="D16" s="39" t="str">
        <x:v>Visibly damaged</x:v>
      </x:c>
      <x:c r="E16" s="39" t="str">
        <x:v>Already removed</x:v>
      </x:c>
      <x:c r="F16" s="61" t="n">
        <x:v>160</x:v>
      </x:c>
      <x:c r="G16" s="39" t="str">
        <x:v>Measured total</x:v>
      </x:c>
      <x:c r="H16" s="65"/>
      <x:c r="I16" s="65" t="n">
        <x:v>4480</x:v>
      </x:c>
      <x:c r="J16" s="66" t="n">
        <x:f>IF(A16="","",IF(OR(G16="Measured total",G16="Estimated total"),IF(AND(ISNUMBER(I16),I16&gt;0),I16,""),IF(G16="Estimate from count",IF(AND(ISNUMBER(F16),F16&gt;0,ISNUMBER(H16),H16&gt;0),F16*H16,""),"")))</x:f>
        <x:v>4480</x:v>
      </x:c>
      <x:c r="K16" s="39" t="str">
        <x:v>DEMO-A labels and overview</x:v>
      </x:c>
      <x:c r="L16" s="39" t="str">
        <x:v>Measured group weight from the example weigh record.</x:v>
      </x:c>
    </x:row>
    <x:row r="17" ht="36" customHeight="1">
      <x:c r="A17" s="47" t="str">
        <x:v>B</x:v>
      </x:c>
      <x:c r="B17" s="41" t="str">
        <x:v>Crystalline silicon modules</x:v>
      </x:c>
      <x:c r="C17" s="41" t="str">
        <x:v>Example 540 W module</x:v>
      </x:c>
      <x:c r="D17" s="41" t="str">
        <x:v>Visually intact (untested)</x:v>
      </x:c>
      <x:c r="E17" s="41" t="str">
        <x:v>Already removed</x:v>
      </x:c>
      <x:c r="F17" s="62" t="n">
        <x:v>40</x:v>
      </x:c>
      <x:c r="G17" s="41" t="str">
        <x:v>Estimate from count</x:v>
      </x:c>
      <x:c r="H17" s="67" t="n">
        <x:v>27</x:v>
      </x:c>
      <x:c r="I17" s="67"/>
      <x:c r="J17" s="68" t="n">
        <x:f>IF(A17="","",IF(OR(G17="Measured total",G17="Estimated total"),IF(AND(ISNUMBER(I17),I17&gt;0),I17,""),IF(G17="Estimate from count",IF(AND(ISNUMBER(F17),F17&gt;0,ISNUMBER(H17),H17&gt;0),F17*H17,""),"")))</x:f>
        <x:v>1080</x:v>
      </x:c>
      <x:c r="K17" s="41" t="str">
        <x:v>DEMO-B labels and overview</x:v>
      </x:c>
      <x:c r="L17" s="41" t="str">
        <x:v>27 kg per panel from the hypothetical module datasheet.</x:v>
      </x:c>
    </x:row>
    <x:row r="18" ht="29.25" customHeight="1">
      <x:c r="A18" s="48"/>
      <x:c r="B18" s="43"/>
      <x:c r="C18" s="43"/>
      <x:c r="D18" s="43"/>
      <x:c r="E18" s="43"/>
      <x:c r="F18" s="63"/>
      <x:c r="G18" s="43"/>
      <x:c r="H18" s="69"/>
      <x:c r="I18" s="69"/>
      <x:c r="J18" s="68" t="str">
        <x:f>IF(A18="","",IF(OR(G18="Measured total",G18="Estimated total"),IF(AND(ISNUMBER(I18),I18&gt;0),I18,""),IF(G18="Estimate from count",IF(AND(ISNUMBER(F18),F18&gt;0,ISNUMBER(H18),H18&gt;0),F18*H18,""),"")))</x:f>
      </x:c>
      <x:c r="K18" s="43"/>
      <x:c r="L18" s="43"/>
    </x:row>
    <x:row r="19" ht="29.25" customHeight="1">
      <x:c r="A19" s="47"/>
      <x:c r="B19" s="41"/>
      <x:c r="C19" s="41"/>
      <x:c r="D19" s="41"/>
      <x:c r="E19" s="41"/>
      <x:c r="F19" s="62"/>
      <x:c r="G19" s="41"/>
      <x:c r="H19" s="67"/>
      <x:c r="I19" s="67"/>
      <x:c r="J19" s="68" t="str">
        <x:f>IF(A19="","",IF(OR(G19="Measured total",G19="Estimated total"),IF(AND(ISNUMBER(I19),I19&gt;0),I19,""),IF(G19="Estimate from count",IF(AND(ISNUMBER(F19),F19&gt;0,ISNUMBER(H19),H19&gt;0),F19*H19,""),"")))</x:f>
      </x:c>
      <x:c r="K19" s="41"/>
      <x:c r="L19" s="41"/>
    </x:row>
    <x:row r="20" ht="29.25" customHeight="1">
      <x:c r="A20" s="48"/>
      <x:c r="B20" s="43"/>
      <x:c r="C20" s="43"/>
      <x:c r="D20" s="43"/>
      <x:c r="E20" s="43"/>
      <x:c r="F20" s="63"/>
      <x:c r="G20" s="43"/>
      <x:c r="H20" s="69"/>
      <x:c r="I20" s="69"/>
      <x:c r="J20" s="68" t="str">
        <x:f>IF(A20="","",IF(OR(G20="Measured total",G20="Estimated total"),IF(AND(ISNUMBER(I20),I20&gt;0),I20,""),IF(G20="Estimate from count",IF(AND(ISNUMBER(F20),F20&gt;0,ISNUMBER(H20),H20&gt;0),F20*H20,""),"")))</x:f>
      </x:c>
      <x:c r="K20" s="43"/>
      <x:c r="L20" s="43"/>
    </x:row>
    <x:row r="21" ht="29.25" customHeight="1">
      <x:c r="A21" s="49"/>
      <x:c r="B21" s="44"/>
      <x:c r="C21" s="44"/>
      <x:c r="D21" s="44"/>
      <x:c r="E21" s="44"/>
      <x:c r="F21" s="64"/>
      <x:c r="G21" s="44"/>
      <x:c r="H21" s="70"/>
      <x:c r="I21" s="70"/>
      <x:c r="J21" s="71" t="str">
        <x:f>IF(A21="","",IF(OR(G21="Measured total",G21="Estimated total"),IF(AND(ISNUMBER(I21),I21&gt;0),I21,""),IF(G21="Estimate from count",IF(AND(ISNUMBER(F21),F21&gt;0,ISNUMBER(H21),H21&gt;0),F21*H21,""),"")))</x:f>
      </x:c>
      <x:c r="K21" s="44"/>
      <x:c r="L21" s="44"/>
    </x:row>
  </x:sheetData>
  <x:conditionalFormatting sqref="B5:B5">
    <x:cfRule type="cellIs" dxfId="2" priority="1" operator="greaterThan">
      <x:formula>0</x:formula>
    </x:cfRule>
  </x:conditionalFormatting>
  <x:conditionalFormatting sqref="J16:J21">
    <x:cfRule type="expression" dxfId="3" priority="2">
      <x:formula>AND($A16&lt;&gt;"",NOT(ISNUMBER($J16)))</x:formula>
    </x:cfRule>
  </x:conditionalFormatting>
  <x:dataValidations count="8">
    <x:dataValidation type="list" sqref="H10">
      <x:formula1>"Confirmed in writing,Pending approval,Restricted,Unknown"</x:formula1>
    </x:dataValidation>
    <x:dataValidation type="list" sqref="B16:B21">
      <x:formula1>"Crystalline silicon modules,Thin-film modules,Technology unknown,Loose components,Other"</x:formula1>
    </x:dataValidation>
    <x:dataValidation type="list" sqref="D16:D21">
      <x:formula1>"Visibly damaged,Visually intact (untested),Tested (see notes),Condition unknown,Loose components"</x:formula1>
    </x:dataValidation>
    <x:dataValidation type="list" sqref="E16:E21">
      <x:formula1>"Still installed,Already removed,Unknown,Not applicable"</x:formula1>
    </x:dataValidation>
    <x:dataValidation type="list" sqref="G16:G21">
      <x:formula1>"Measured total,Estimated total,Estimate from count,Unknown"</x:formula1>
    </x:dataValidation>
    <x:dataValidation type="whole" operator="greaterThan" sqref="F16:F21">
      <x:formula1>0</x:formula1>
    </x:dataValidation>
    <x:dataValidation type="decimal" operator="greaterThan" sqref="H16:H21">
      <x:formula1>0</x:formula1>
    </x:dataValidation>
    <x:dataValidation type="decimal" operator="greaterThan" sqref="I16:I21">
      <x:formula1>0</x:formula1>
    </x:dataValidation>
  </x:dataValidations>
  <x:hyperlinks>
    <x:hyperlink ref="K7" r:id="rId1" tooltip="Share your lot with Xpogen"/>
  </x:hyperlinks>
  <x:pageMargins left="0.7" right="0.7" top="0.75" bottom="0.75" header="0.3" footer="0.3"/>
</x:worksheet>
</file>